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<sst xmlns="http://schemas.openxmlformats.org/spreadsheetml/2006/main" count="80" uniqueCount="70">
  <si>
    <t>Часть IV. ОБОСНОВАНИЕ ФОРМИРОВАНИЯ НАЧАЛЬНОЙ (МАКСИМАЛЬНОЙ) ЦЕНЫ КОНТРАКТА</t>
  </si>
  <si>
    <t>Ссылка на нормативные акты.</t>
  </si>
  <si>
    <t>Сметная стоимость определяется на основании следующих нормативных актов:</t>
  </si>
  <si>
    <t>- МДС 81-35 2004;</t>
  </si>
  <si>
    <t>- МДС 81-33 2004;</t>
  </si>
  <si>
    <t>- МДС 81-25 2004;</t>
  </si>
  <si>
    <r>
      <t>- Приложение №1 к приказу от 1.07.2011 № 42 Региональной службы по тарифам «Индексы к элементам прямых затрат  по видам строительно-монтажных работ к уровню цен, предусмотренным сметно-нормативной базой 2001 года. Наименование видов ра</t>
    </r>
    <r>
      <rPr>
        <sz val="8"/>
        <rFont val="Arial"/>
        <family val="2"/>
      </rPr>
      <t>бот:  Общеотраслевое строительство</t>
    </r>
  </si>
  <si>
    <t>РАСЧЕТ СТОИМОСТИ СТРОИТЕЛЬСТВА</t>
  </si>
  <si>
    <t>Сетей канализации 16 микрорайона индивидуальной застройки в г.Югорске ХМАО — Югра</t>
  </si>
  <si>
    <t>Сводный сметный расчет в текущих ценах с НДС 18%            53378,44 тыс. руб.</t>
  </si>
  <si>
    <t>Составлен в ценах по состоянию на   2001 г.</t>
  </si>
  <si>
    <t xml:space="preserve">С м е т н а я  с т о и м о с т ь </t>
  </si>
  <si>
    <t xml:space="preserve">№ </t>
  </si>
  <si>
    <t>Номера</t>
  </si>
  <si>
    <t>Н а и м е н о в а н и е  г л а в,</t>
  </si>
  <si>
    <t>строительных</t>
  </si>
  <si>
    <t>монтажных</t>
  </si>
  <si>
    <t>оборудования,</t>
  </si>
  <si>
    <t>прочих</t>
  </si>
  <si>
    <t>Общая сметная</t>
  </si>
  <si>
    <t>сметных расчетов</t>
  </si>
  <si>
    <t xml:space="preserve">о б ъ е к т о в,  р а б о т </t>
  </si>
  <si>
    <t>работ</t>
  </si>
  <si>
    <t xml:space="preserve">мебели и </t>
  </si>
  <si>
    <t>затрат</t>
  </si>
  <si>
    <t>стоимость</t>
  </si>
  <si>
    <t>п / п</t>
  </si>
  <si>
    <t>и смет</t>
  </si>
  <si>
    <t>и   з а т р а т</t>
  </si>
  <si>
    <t>инвентаря</t>
  </si>
  <si>
    <t>1</t>
  </si>
  <si>
    <t>2</t>
  </si>
  <si>
    <t>3</t>
  </si>
  <si>
    <t>4</t>
  </si>
  <si>
    <t>5</t>
  </si>
  <si>
    <t>6</t>
  </si>
  <si>
    <t>7</t>
  </si>
  <si>
    <t>8</t>
  </si>
  <si>
    <t>Глава 1. Подготовка территории строительства</t>
  </si>
  <si>
    <t>Расчет №1</t>
  </si>
  <si>
    <t>Затраты на разбивку основных осей трасс</t>
  </si>
  <si>
    <t>Расчет №2,4,6</t>
  </si>
  <si>
    <t>Затраты на проведение необходимых согласований по проектным решениям, а также контрольно-исполнительная съемка, межевание границ</t>
  </si>
  <si>
    <t>Итого по главе 1</t>
  </si>
  <si>
    <t>Глава 2. Основные объекты строительства</t>
  </si>
  <si>
    <t>ЛС №1</t>
  </si>
  <si>
    <t>Сети канализации</t>
  </si>
  <si>
    <t>Итого по главе 2</t>
  </si>
  <si>
    <t>Итого по главам 1-7</t>
  </si>
  <si>
    <t>Коэффициент перевода в текущие цены К=3,97</t>
  </si>
  <si>
    <t>Глава 8. Временные здания и сооружения</t>
  </si>
  <si>
    <t>ГСН81-05-01-2001г. п.4,5</t>
  </si>
  <si>
    <t>Временные здания и сооружения 1,5%</t>
  </si>
  <si>
    <t>Итого по главе 8</t>
  </si>
  <si>
    <t>Итого по главам 1-8</t>
  </si>
  <si>
    <t>Глава 9. Прочие работы и затраты</t>
  </si>
  <si>
    <t>ГСН 81-05-02-2001г.</t>
  </si>
  <si>
    <t>Производство работ в зимнее время 5,28% для п.3+6</t>
  </si>
  <si>
    <t>Снегоборьба 0,4%</t>
  </si>
  <si>
    <t>МДС-35.2004</t>
  </si>
  <si>
    <t>Страхование 1%</t>
  </si>
  <si>
    <t>Итого по главе 9</t>
  </si>
  <si>
    <t>Итого по главам 1-9</t>
  </si>
  <si>
    <t>Непредвиденные затраты</t>
  </si>
  <si>
    <t>МДС 81-35.2004г.</t>
  </si>
  <si>
    <t>Непредвиденные затраты 1%</t>
  </si>
  <si>
    <t>Итого непредвиденные затраты</t>
  </si>
  <si>
    <t>Итого в текущих ценах</t>
  </si>
  <si>
    <t>НДС 18%</t>
  </si>
  <si>
    <t>Всего по смете в текущих ценах с НДС 18%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</si>
</sst>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"/>
    <numFmt numFmtId="167" formatCode="#,##0.00"/>
  </numFmts>
  <fonts count="10">
    <font>
      <sz val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sz val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right" vertical="top"/>
    </xf>
    <xf numFmtId="164" fontId="4" fillId="0" borderId="0" xfId="0" applyFont="1" applyAlignment="1">
      <alignment horizontal="left"/>
    </xf>
    <xf numFmtId="164" fontId="0" fillId="0" borderId="0" xfId="0" applyAlignment="1">
      <alignment vertical="top"/>
    </xf>
    <xf numFmtId="164" fontId="0" fillId="0" borderId="0" xfId="0" applyBorder="1" applyAlignment="1">
      <alignment horizontal="left" vertical="top"/>
    </xf>
    <xf numFmtId="164" fontId="5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justify" vertical="center" wrapText="1"/>
    </xf>
    <xf numFmtId="164" fontId="6" fillId="0" borderId="0" xfId="0" applyFont="1" applyAlignment="1">
      <alignment horizontal="center"/>
    </xf>
    <xf numFmtId="164" fontId="6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Font="1" applyBorder="1" applyAlignment="1">
      <alignment horizontal="right" vertical="center"/>
    </xf>
    <xf numFmtId="164" fontId="0" fillId="0" borderId="0" xfId="0" applyFont="1" applyBorder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6" xfId="0" applyFont="1" applyBorder="1" applyAlignment="1">
      <alignment horizontal="center" vertical="center"/>
    </xf>
    <xf numFmtId="164" fontId="0" fillId="0" borderId="6" xfId="0" applyBorder="1" applyAlignment="1">
      <alignment/>
    </xf>
    <xf numFmtId="164" fontId="0" fillId="0" borderId="3" xfId="0" applyFont="1" applyBorder="1" applyAlignment="1">
      <alignment horizontal="center" vertical="center"/>
    </xf>
    <xf numFmtId="164" fontId="0" fillId="2" borderId="3" xfId="0" applyFont="1" applyFill="1" applyBorder="1" applyAlignment="1">
      <alignment horizontal="center" vertical="center"/>
    </xf>
    <xf numFmtId="164" fontId="7" fillId="0" borderId="7" xfId="0" applyFont="1" applyBorder="1" applyAlignment="1">
      <alignment horizontal="left" vertical="center"/>
    </xf>
    <xf numFmtId="164" fontId="0" fillId="0" borderId="7" xfId="0" applyBorder="1" applyAlignment="1">
      <alignment horizontal="center" vertical="center"/>
    </xf>
    <xf numFmtId="164" fontId="0" fillId="0" borderId="7" xfId="0" applyFont="1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0" fillId="0" borderId="7" xfId="0" applyNumberFormat="1" applyBorder="1" applyAlignment="1">
      <alignment horizontal="right" vertical="top"/>
    </xf>
    <xf numFmtId="164" fontId="0" fillId="0" borderId="8" xfId="0" applyBorder="1" applyAlignment="1">
      <alignment horizontal="right" vertical="top"/>
    </xf>
    <xf numFmtId="164" fontId="0" fillId="0" borderId="7" xfId="0" applyFont="1" applyBorder="1" applyAlignment="1">
      <alignment horizontal="center" vertical="top"/>
    </xf>
    <xf numFmtId="164" fontId="0" fillId="0" borderId="7" xfId="0" applyFont="1" applyBorder="1" applyAlignment="1">
      <alignment horizontal="left" vertical="top" wrapText="1"/>
    </xf>
    <xf numFmtId="166" fontId="7" fillId="0" borderId="7" xfId="0" applyNumberFormat="1" applyFont="1" applyBorder="1" applyAlignment="1">
      <alignment/>
    </xf>
    <xf numFmtId="164" fontId="0" fillId="0" borderId="7" xfId="0" applyFont="1" applyBorder="1" applyAlignment="1">
      <alignment/>
    </xf>
    <xf numFmtId="167" fontId="0" fillId="0" borderId="7" xfId="0" applyNumberFormat="1" applyBorder="1" applyAlignment="1">
      <alignment/>
    </xf>
    <xf numFmtId="166" fontId="0" fillId="0" borderId="7" xfId="0" applyNumberFormat="1" applyBorder="1" applyAlignment="1">
      <alignment/>
    </xf>
    <xf numFmtId="167" fontId="7" fillId="0" borderId="7" xfId="0" applyNumberFormat="1" applyFont="1" applyBorder="1" applyAlignment="1">
      <alignment/>
    </xf>
    <xf numFmtId="164" fontId="0" fillId="0" borderId="7" xfId="0" applyBorder="1" applyAlignment="1">
      <alignment horizontal="left"/>
    </xf>
    <xf numFmtId="167" fontId="7" fillId="0" borderId="7" xfId="0" applyNumberFormat="1" applyFont="1" applyBorder="1" applyAlignment="1">
      <alignment horizontal="right" vertical="center"/>
    </xf>
    <xf numFmtId="164" fontId="8" fillId="0" borderId="7" xfId="0" applyFont="1" applyBorder="1" applyAlignment="1">
      <alignment horizontal="left" vertical="center"/>
    </xf>
    <xf numFmtId="167" fontId="8" fillId="0" borderId="7" xfId="0" applyNumberFormat="1" applyFont="1" applyBorder="1" applyAlignment="1">
      <alignment horizontal="right" vertical="center"/>
    </xf>
    <xf numFmtId="164" fontId="9" fillId="0" borderId="0" xfId="0" applyFont="1" applyAlignment="1">
      <alignment horizontal="left"/>
    </xf>
    <xf numFmtId="164" fontId="0" fillId="0" borderId="7" xfId="0" applyFont="1" applyBorder="1" applyAlignment="1">
      <alignment horizontal="center" vertical="center"/>
    </xf>
    <xf numFmtId="164" fontId="0" fillId="0" borderId="7" xfId="0" applyFont="1" applyBorder="1" applyAlignment="1">
      <alignment horizontal="left" vertical="center"/>
    </xf>
    <xf numFmtId="166" fontId="0" fillId="0" borderId="7" xfId="0" applyNumberFormat="1" applyFont="1" applyBorder="1" applyAlignment="1">
      <alignment horizontal="right" vertical="center"/>
    </xf>
    <xf numFmtId="166" fontId="0" fillId="2" borderId="7" xfId="0" applyNumberFormat="1" applyFont="1" applyFill="1" applyBorder="1" applyAlignment="1">
      <alignment horizontal="right" vertical="center"/>
    </xf>
    <xf numFmtId="164" fontId="7" fillId="0" borderId="7" xfId="0" applyFont="1" applyBorder="1" applyAlignment="1">
      <alignment horizontal="left" vertical="center" wrapText="1"/>
    </xf>
    <xf numFmtId="166" fontId="7" fillId="0" borderId="7" xfId="0" applyNumberFormat="1" applyFont="1" applyBorder="1" applyAlignment="1">
      <alignment horizontal="right" vertical="center"/>
    </xf>
    <xf numFmtId="166" fontId="0" fillId="0" borderId="7" xfId="0" applyNumberFormat="1" applyBorder="1" applyAlignment="1">
      <alignment horizontal="right" vertical="center"/>
    </xf>
    <xf numFmtId="164" fontId="7" fillId="0" borderId="7" xfId="0" applyFont="1" applyBorder="1" applyAlignment="1">
      <alignment horizontal="left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left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workbookViewId="0" topLeftCell="A1">
      <selection activeCell="D59" sqref="D59"/>
    </sheetView>
  </sheetViews>
  <sheetFormatPr defaultColWidth="10.66015625" defaultRowHeight="11.25"/>
  <cols>
    <col min="1" max="1" width="1.83203125" style="0" customWidth="1"/>
    <col min="2" max="2" width="5.66015625" style="1" customWidth="1"/>
    <col min="3" max="3" width="22.83203125" style="1" customWidth="1"/>
    <col min="4" max="4" width="53.66015625" style="1" customWidth="1"/>
    <col min="5" max="5" width="20" style="1" customWidth="1"/>
    <col min="6" max="6" width="20.33203125" style="1" customWidth="1"/>
    <col min="7" max="7" width="19" style="1" customWidth="1"/>
    <col min="8" max="8" width="22" style="1" customWidth="1"/>
    <col min="9" max="9" width="17.33203125" style="1" customWidth="1"/>
    <col min="10" max="16384" width="10.33203125" style="1" customWidth="1"/>
  </cols>
  <sheetData>
    <row r="1" spans="1:256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0.5">
      <c r="A2" s="4" t="s">
        <v>1</v>
      </c>
      <c r="B2" s="5"/>
      <c r="C2" s="5"/>
      <c r="D2" s="6"/>
      <c r="E2" s="6"/>
      <c r="F2" s="6"/>
      <c r="G2" s="5"/>
      <c r="H2" s="5"/>
      <c r="I2" s="5"/>
      <c r="J2" s="5"/>
      <c r="K2" s="5"/>
      <c r="L2" s="5"/>
      <c r="M2" s="5"/>
      <c r="N2" s="3"/>
      <c r="O2" s="3"/>
      <c r="P2" s="3"/>
      <c r="Q2" s="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>
      <c r="A3" s="7" t="s">
        <v>2</v>
      </c>
      <c r="B3" s="5"/>
      <c r="C3" s="5"/>
      <c r="D3" s="6"/>
      <c r="E3" s="6"/>
      <c r="F3" s="6"/>
      <c r="G3" s="5"/>
      <c r="H3" s="5"/>
      <c r="I3" s="5"/>
      <c r="J3" s="5"/>
      <c r="K3" s="5"/>
      <c r="L3" s="5"/>
      <c r="M3" s="5"/>
      <c r="N3" s="3"/>
      <c r="O3" s="3"/>
      <c r="P3" s="3"/>
      <c r="Q3" s="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0.5">
      <c r="A4" s="8" t="s">
        <v>3</v>
      </c>
      <c r="B4" s="5"/>
      <c r="C4" s="5"/>
      <c r="D4" s="6"/>
      <c r="E4" s="6"/>
      <c r="F4" s="6"/>
      <c r="G4" s="5"/>
      <c r="H4" s="5"/>
      <c r="I4" s="5"/>
      <c r="J4" s="5"/>
      <c r="K4" s="5"/>
      <c r="L4" s="5"/>
      <c r="M4" s="5"/>
      <c r="N4" s="3"/>
      <c r="O4" s="3"/>
      <c r="P4" s="3"/>
      <c r="Q4" s="3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0.5">
      <c r="A5" s="8" t="s">
        <v>4</v>
      </c>
      <c r="B5" s="5"/>
      <c r="C5" s="5"/>
      <c r="D5" s="6"/>
      <c r="E5" s="6"/>
      <c r="F5" s="6"/>
      <c r="G5" s="5"/>
      <c r="H5" s="5"/>
      <c r="I5" s="5"/>
      <c r="J5" s="5"/>
      <c r="K5" s="5"/>
      <c r="L5" s="5"/>
      <c r="M5" s="5"/>
      <c r="N5" s="3"/>
      <c r="O5" s="3"/>
      <c r="P5" s="3"/>
      <c r="Q5" s="3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0.5">
      <c r="A6" s="7" t="s">
        <v>5</v>
      </c>
      <c r="B6" s="5"/>
      <c r="C6" s="5"/>
      <c r="D6" s="6"/>
      <c r="E6" s="6"/>
      <c r="F6" s="6"/>
      <c r="G6" s="5"/>
      <c r="H6" s="5"/>
      <c r="I6" s="5"/>
      <c r="J6" s="5"/>
      <c r="K6" s="5"/>
      <c r="L6" s="5"/>
      <c r="M6" s="5"/>
      <c r="N6" s="3"/>
      <c r="O6" s="3"/>
      <c r="P6" s="3"/>
      <c r="Q6" s="3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1.75" customHeight="1">
      <c r="A7" s="9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P7" s="3"/>
      <c r="Q7" s="3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13.5" customHeight="1"/>
    <row r="9" spans="2:9" ht="13.5" customHeight="1">
      <c r="B9" s="10"/>
      <c r="D9" s="11" t="s">
        <v>7</v>
      </c>
      <c r="E9" s="11"/>
      <c r="F9" s="11"/>
      <c r="G9" s="11"/>
      <c r="H9" s="12"/>
      <c r="I9" s="13"/>
    </row>
    <row r="10" spans="2:9" ht="13.5" customHeight="1">
      <c r="B10" s="11" t="s">
        <v>8</v>
      </c>
      <c r="C10" s="11"/>
      <c r="D10" s="11"/>
      <c r="E10" s="11"/>
      <c r="F10" s="11"/>
      <c r="G10" s="11"/>
      <c r="H10" s="11"/>
      <c r="I10" s="11"/>
    </row>
    <row r="11" spans="2:9" ht="13.5" customHeight="1">
      <c r="B11" s="11"/>
      <c r="C11" s="11"/>
      <c r="D11" s="11"/>
      <c r="E11" s="14"/>
      <c r="F11" s="11"/>
      <c r="G11" s="11"/>
      <c r="H11" s="11"/>
      <c r="I11" s="11"/>
    </row>
    <row r="12" spans="2:9" ht="13.5" customHeight="1">
      <c r="B12" s="15" t="s">
        <v>9</v>
      </c>
      <c r="C12" s="15"/>
      <c r="D12" s="15"/>
      <c r="E12" s="15"/>
      <c r="F12" s="15"/>
      <c r="G12" s="15"/>
      <c r="H12" s="15"/>
      <c r="I12" s="15"/>
    </row>
    <row r="13" spans="2:9" ht="13.5" customHeight="1">
      <c r="B13" s="15" t="s">
        <v>10</v>
      </c>
      <c r="C13" s="15"/>
      <c r="D13" s="15"/>
      <c r="E13" s="15"/>
      <c r="F13" s="15"/>
      <c r="G13" s="15"/>
      <c r="H13" s="15"/>
      <c r="I13" s="15"/>
    </row>
    <row r="14" spans="2:9" ht="13.5" customHeight="1">
      <c r="B14" s="16"/>
      <c r="C14" s="16"/>
      <c r="D14" s="17"/>
      <c r="E14" s="18" t="s">
        <v>11</v>
      </c>
      <c r="F14" s="18"/>
      <c r="G14" s="18"/>
      <c r="H14" s="18"/>
      <c r="I14" s="16"/>
    </row>
    <row r="15" spans="2:9" ht="13.5" customHeight="1">
      <c r="B15" s="19" t="s">
        <v>12</v>
      </c>
      <c r="C15" s="19" t="s">
        <v>13</v>
      </c>
      <c r="D15" s="20" t="s">
        <v>14</v>
      </c>
      <c r="E15" s="21" t="s">
        <v>15</v>
      </c>
      <c r="F15" s="21" t="s">
        <v>16</v>
      </c>
      <c r="G15" s="22" t="s">
        <v>17</v>
      </c>
      <c r="H15" s="21" t="s">
        <v>18</v>
      </c>
      <c r="I15" s="19" t="s">
        <v>19</v>
      </c>
    </row>
    <row r="16" spans="2:9" ht="13.5" customHeight="1">
      <c r="B16" s="23"/>
      <c r="C16" s="19" t="s">
        <v>20</v>
      </c>
      <c r="D16" s="20" t="s">
        <v>21</v>
      </c>
      <c r="E16" s="24" t="s">
        <v>22</v>
      </c>
      <c r="F16" s="19" t="s">
        <v>22</v>
      </c>
      <c r="G16" s="24" t="s">
        <v>23</v>
      </c>
      <c r="H16" s="19" t="s">
        <v>24</v>
      </c>
      <c r="I16" s="19" t="s">
        <v>25</v>
      </c>
    </row>
    <row r="17" spans="2:9" ht="13.5" customHeight="1">
      <c r="B17" s="25" t="s">
        <v>26</v>
      </c>
      <c r="C17" s="25" t="s">
        <v>27</v>
      </c>
      <c r="D17" s="20" t="s">
        <v>28</v>
      </c>
      <c r="E17" s="26"/>
      <c r="F17" s="25"/>
      <c r="G17" s="25" t="s">
        <v>29</v>
      </c>
      <c r="H17" s="25"/>
      <c r="I17" s="25"/>
    </row>
    <row r="18" spans="2:9" ht="13.5" customHeight="1">
      <c r="B18" s="27" t="s">
        <v>30</v>
      </c>
      <c r="C18" s="27" t="s">
        <v>31</v>
      </c>
      <c r="D18" s="27" t="s">
        <v>32</v>
      </c>
      <c r="E18" s="27" t="s">
        <v>33</v>
      </c>
      <c r="F18" s="27" t="s">
        <v>34</v>
      </c>
      <c r="G18" s="28" t="s">
        <v>35</v>
      </c>
      <c r="H18" s="27" t="s">
        <v>36</v>
      </c>
      <c r="I18" s="27" t="s">
        <v>37</v>
      </c>
    </row>
    <row r="19" spans="2:9" ht="13.5" customHeight="1">
      <c r="B19" s="29" t="s">
        <v>38</v>
      </c>
      <c r="C19" s="29"/>
      <c r="D19" s="29"/>
      <c r="E19" s="29"/>
      <c r="F19" s="29"/>
      <c r="G19" s="29"/>
      <c r="H19" s="29"/>
      <c r="I19" s="29"/>
    </row>
    <row r="20" spans="2:10" ht="13.5" customHeight="1">
      <c r="B20" s="30">
        <v>1</v>
      </c>
      <c r="C20" s="31" t="s">
        <v>39</v>
      </c>
      <c r="D20" s="32" t="s">
        <v>40</v>
      </c>
      <c r="E20" s="33"/>
      <c r="F20" s="33"/>
      <c r="G20" s="33"/>
      <c r="H20" s="33">
        <v>3.3</v>
      </c>
      <c r="I20" s="33">
        <v>3.3</v>
      </c>
      <c r="J20" s="34"/>
    </row>
    <row r="21" spans="2:10" ht="36" customHeight="1">
      <c r="B21" s="30">
        <v>2</v>
      </c>
      <c r="C21" s="35" t="s">
        <v>41</v>
      </c>
      <c r="D21" s="36" t="s">
        <v>42</v>
      </c>
      <c r="E21" s="33"/>
      <c r="F21" s="33"/>
      <c r="G21" s="33"/>
      <c r="H21" s="33">
        <v>10.15</v>
      </c>
      <c r="I21" s="33">
        <v>10.15</v>
      </c>
      <c r="J21" s="34"/>
    </row>
    <row r="22" spans="2:9" ht="13.5" customHeight="1">
      <c r="B22" s="30"/>
      <c r="C22"/>
      <c r="D22" s="29" t="s">
        <v>43</v>
      </c>
      <c r="E22" s="37"/>
      <c r="F22" s="37"/>
      <c r="G22" s="37"/>
      <c r="H22" s="37">
        <f>H21+H20</f>
        <v>13.45</v>
      </c>
      <c r="I22" s="37">
        <v>13.45</v>
      </c>
    </row>
    <row r="23" spans="2:9" ht="13.5" customHeight="1">
      <c r="B23" s="29" t="s">
        <v>44</v>
      </c>
      <c r="C23" s="29"/>
      <c r="D23" s="29"/>
      <c r="E23" s="29"/>
      <c r="F23" s="29"/>
      <c r="G23" s="29"/>
      <c r="H23" s="29"/>
      <c r="I23" s="29"/>
    </row>
    <row r="24" spans="2:9" ht="13.5" customHeight="1">
      <c r="B24" s="30">
        <v>3</v>
      </c>
      <c r="C24" s="31" t="s">
        <v>45</v>
      </c>
      <c r="D24" s="38" t="s">
        <v>46</v>
      </c>
      <c r="E24" s="39">
        <v>10406.38</v>
      </c>
      <c r="F24" s="40"/>
      <c r="G24" s="40"/>
      <c r="H24" s="40"/>
      <c r="I24" s="40">
        <v>10406.38</v>
      </c>
    </row>
    <row r="25" spans="2:9" ht="13.5" customHeight="1">
      <c r="B25" s="30"/>
      <c r="C25"/>
      <c r="D25" s="29" t="s">
        <v>47</v>
      </c>
      <c r="E25" s="41">
        <v>10406.38</v>
      </c>
      <c r="F25" s="37"/>
      <c r="G25" s="37"/>
      <c r="H25" s="37"/>
      <c r="I25" s="37">
        <f>E25+F25+G25+0</f>
        <v>10406.38</v>
      </c>
    </row>
    <row r="26" spans="2:9" ht="13.5" customHeight="1">
      <c r="B26" s="30"/>
      <c r="C26" s="42"/>
      <c r="D26" s="29" t="s">
        <v>48</v>
      </c>
      <c r="E26" s="43">
        <v>10406.38</v>
      </c>
      <c r="F26" s="43"/>
      <c r="G26" s="43"/>
      <c r="H26" s="43">
        <v>13.45</v>
      </c>
      <c r="I26" s="43">
        <f>I25+I22</f>
        <v>10419.83</v>
      </c>
    </row>
    <row r="27" spans="2:10" ht="13.5" customHeight="1">
      <c r="B27" s="30"/>
      <c r="C27" s="44" t="s">
        <v>49</v>
      </c>
      <c r="D27" s="44"/>
      <c r="E27" s="45">
        <f>E26*3.97</f>
        <v>41313.32859999999</v>
      </c>
      <c r="F27" s="46"/>
      <c r="G27" s="46"/>
      <c r="H27" s="45">
        <f>H26*3.97</f>
        <v>53.396499999999996</v>
      </c>
      <c r="I27" s="45">
        <f>I26*3.97</f>
        <v>41366.725099999996</v>
      </c>
      <c r="J27"/>
    </row>
    <row r="28" spans="2:9" ht="13.5" customHeight="1">
      <c r="B28" s="29" t="s">
        <v>50</v>
      </c>
      <c r="C28" s="29"/>
      <c r="D28" s="29"/>
      <c r="E28" s="29"/>
      <c r="F28" s="29"/>
      <c r="G28" s="29"/>
      <c r="H28" s="29"/>
      <c r="I28" s="29"/>
    </row>
    <row r="29" spans="2:9" ht="13.5" customHeight="1">
      <c r="B29" s="47">
        <v>4</v>
      </c>
      <c r="C29" s="47" t="s">
        <v>51</v>
      </c>
      <c r="D29" s="48" t="s">
        <v>52</v>
      </c>
      <c r="E29" s="49">
        <f>E27*0.015</f>
        <v>619.6999289999999</v>
      </c>
      <c r="F29" s="49"/>
      <c r="G29" s="50"/>
      <c r="H29" s="49"/>
      <c r="I29" s="49">
        <f>E29</f>
        <v>619.6999289999999</v>
      </c>
    </row>
    <row r="30" spans="2:9" ht="13.5" customHeight="1">
      <c r="B30" s="47"/>
      <c r="C30" s="42"/>
      <c r="D30" s="51" t="s">
        <v>53</v>
      </c>
      <c r="E30" s="52">
        <f>E29</f>
        <v>619.6999289999999</v>
      </c>
      <c r="F30" s="52"/>
      <c r="G30" s="52"/>
      <c r="H30" s="52"/>
      <c r="I30" s="52">
        <f>I29</f>
        <v>619.6999289999999</v>
      </c>
    </row>
    <row r="31" spans="2:10" ht="13.5" customHeight="1">
      <c r="B31" s="47"/>
      <c r="C31" s="42"/>
      <c r="D31" s="29" t="s">
        <v>54</v>
      </c>
      <c r="E31" s="52">
        <f>E27+E30</f>
        <v>41933.028528999996</v>
      </c>
      <c r="F31"/>
      <c r="G31"/>
      <c r="H31" s="52">
        <f>H27+H30</f>
        <v>53.396499999999996</v>
      </c>
      <c r="I31" s="52">
        <f>I27+I30</f>
        <v>41986.425029</v>
      </c>
      <c r="J31"/>
    </row>
    <row r="32" spans="2:9" ht="13.5" customHeight="1">
      <c r="B32" s="29" t="s">
        <v>55</v>
      </c>
      <c r="C32" s="29"/>
      <c r="D32" s="29"/>
      <c r="E32" s="29"/>
      <c r="F32" s="29"/>
      <c r="G32" s="29"/>
      <c r="H32" s="29"/>
      <c r="I32" s="29"/>
    </row>
    <row r="33" spans="2:9" ht="13.5" customHeight="1">
      <c r="B33" s="30">
        <v>5</v>
      </c>
      <c r="C33" s="47" t="s">
        <v>56</v>
      </c>
      <c r="D33" s="48" t="s">
        <v>57</v>
      </c>
      <c r="E33" s="49">
        <f>E31*0.0528</f>
        <v>2214.0639063311996</v>
      </c>
      <c r="F33" s="49"/>
      <c r="G33" s="49"/>
      <c r="H33" s="49"/>
      <c r="I33" s="49">
        <f>E33+F33</f>
        <v>2214.0639063311996</v>
      </c>
    </row>
    <row r="34" spans="2:9" ht="13.5" customHeight="1">
      <c r="B34" s="30">
        <v>6</v>
      </c>
      <c r="C34" s="31" t="s">
        <v>56</v>
      </c>
      <c r="D34" s="32" t="s">
        <v>58</v>
      </c>
      <c r="E34" s="53">
        <f>E31*0.004</f>
        <v>167.732114116</v>
      </c>
      <c r="F34" s="53"/>
      <c r="G34" s="53"/>
      <c r="H34" s="53"/>
      <c r="I34" s="53">
        <f>E34</f>
        <v>167.732114116</v>
      </c>
    </row>
    <row r="35" spans="2:9" ht="13.5" customHeight="1">
      <c r="B35" s="30">
        <v>7</v>
      </c>
      <c r="C35" s="31" t="s">
        <v>59</v>
      </c>
      <c r="D35" s="32" t="s">
        <v>60</v>
      </c>
      <c r="E35" s="53"/>
      <c r="F35" s="53"/>
      <c r="G35" s="53"/>
      <c r="H35" s="53">
        <f>I31*0.01</f>
        <v>419.86425029</v>
      </c>
      <c r="I35" s="53">
        <f>H35</f>
        <v>419.86425029</v>
      </c>
    </row>
    <row r="36" spans="2:9" ht="13.5" customHeight="1">
      <c r="B36" s="30"/>
      <c r="C36" s="42"/>
      <c r="D36" s="29" t="s">
        <v>61</v>
      </c>
      <c r="E36" s="52">
        <f>E33+E34+E35</f>
        <v>2381.7960204471997</v>
      </c>
      <c r="F36" s="54"/>
      <c r="G36" s="54"/>
      <c r="H36" s="52">
        <f>H33+H34+H35</f>
        <v>419.86425029</v>
      </c>
      <c r="I36" s="52">
        <f>I35+I34+I33</f>
        <v>2801.6602707371994</v>
      </c>
    </row>
    <row r="37" spans="2:10" ht="13.5" customHeight="1">
      <c r="B37" s="30"/>
      <c r="C37" s="42"/>
      <c r="D37" s="29" t="s">
        <v>62</v>
      </c>
      <c r="E37" s="52">
        <f>E31+E36</f>
        <v>44314.82454944719</v>
      </c>
      <c r="F37" s="54"/>
      <c r="G37" s="54"/>
      <c r="H37" s="52">
        <f>H31+H36</f>
        <v>473.26075029</v>
      </c>
      <c r="I37" s="52">
        <f>I31+I36</f>
        <v>44788.0852997372</v>
      </c>
      <c r="J37"/>
    </row>
    <row r="38" spans="2:9" ht="13.5" customHeight="1">
      <c r="B38" s="27" t="s">
        <v>30</v>
      </c>
      <c r="C38" s="27" t="s">
        <v>31</v>
      </c>
      <c r="D38" s="27" t="s">
        <v>32</v>
      </c>
      <c r="E38" s="27" t="s">
        <v>33</v>
      </c>
      <c r="F38" s="27" t="s">
        <v>34</v>
      </c>
      <c r="G38" s="28" t="s">
        <v>35</v>
      </c>
      <c r="H38" s="27" t="s">
        <v>36</v>
      </c>
      <c r="I38" s="27" t="s">
        <v>37</v>
      </c>
    </row>
    <row r="39" spans="2:9" ht="13.5" customHeight="1">
      <c r="B39" s="29" t="s">
        <v>63</v>
      </c>
      <c r="C39" s="29"/>
      <c r="D39" s="29"/>
      <c r="E39" s="29"/>
      <c r="F39" s="29"/>
      <c r="G39" s="29"/>
      <c r="H39" s="29"/>
      <c r="I39" s="29"/>
    </row>
    <row r="40" spans="2:9" ht="13.5" customHeight="1">
      <c r="B40" s="30">
        <v>9</v>
      </c>
      <c r="C40" s="47" t="s">
        <v>64</v>
      </c>
      <c r="D40" s="48" t="s">
        <v>65</v>
      </c>
      <c r="E40" s="53">
        <f>E37*0.01</f>
        <v>443.14824549447195</v>
      </c>
      <c r="F40" s="53"/>
      <c r="G40" s="53"/>
      <c r="H40" s="53">
        <f>H37*0.01</f>
        <v>4.7326075029</v>
      </c>
      <c r="I40" s="53">
        <f>I37*0.01</f>
        <v>447.880852997372</v>
      </c>
    </row>
    <row r="41" spans="2:9" ht="13.5" customHeight="1">
      <c r="B41" s="30"/>
      <c r="C41" s="47"/>
      <c r="D41" s="29" t="s">
        <v>66</v>
      </c>
      <c r="E41" s="52">
        <f>E37+E40</f>
        <v>44757.97279494166</v>
      </c>
      <c r="F41" s="52"/>
      <c r="G41" s="52"/>
      <c r="H41" s="52">
        <f>H37+H40</f>
        <v>477.9933577929</v>
      </c>
      <c r="I41" s="52">
        <f>I37+I40</f>
        <v>45235.96615273457</v>
      </c>
    </row>
    <row r="42" spans="2:9" ht="13.5" customHeight="1">
      <c r="B42" s="30"/>
      <c r="C42" s="48" t="s">
        <v>67</v>
      </c>
      <c r="D42" s="48"/>
      <c r="E42" s="49">
        <f>E41</f>
        <v>44757.97279494166</v>
      </c>
      <c r="F42" s="49"/>
      <c r="G42" s="49"/>
      <c r="H42" s="49">
        <f>H41</f>
        <v>477.9933577929</v>
      </c>
      <c r="I42" s="49">
        <f>I41</f>
        <v>45235.96615273457</v>
      </c>
    </row>
    <row r="43" spans="2:9" ht="13.5" customHeight="1">
      <c r="B43" s="30"/>
      <c r="C43" s="48" t="s">
        <v>68</v>
      </c>
      <c r="D43" s="48"/>
      <c r="E43" s="53"/>
      <c r="F43" s="53"/>
      <c r="G43" s="53"/>
      <c r="H43" s="53">
        <f>I42*0.18</f>
        <v>8142.473907492222</v>
      </c>
      <c r="I43" s="53">
        <f>I41*0.18</f>
        <v>8142.473907492222</v>
      </c>
    </row>
    <row r="44" spans="2:9" ht="13.5" customHeight="1">
      <c r="B44" s="42"/>
      <c r="C44" s="29" t="s">
        <v>69</v>
      </c>
      <c r="D44" s="29"/>
      <c r="E44" s="52">
        <f>E42+E43</f>
        <v>44757.97279494166</v>
      </c>
      <c r="F44" s="52"/>
      <c r="G44" s="52"/>
      <c r="H44" s="52">
        <f>H42+H43</f>
        <v>8620.467265285122</v>
      </c>
      <c r="I44" s="52">
        <f>I42+I43</f>
        <v>53378.440060226785</v>
      </c>
    </row>
    <row r="45" spans="3:9" ht="13.5" customHeight="1">
      <c r="C45" s="55"/>
      <c r="D45" s="55"/>
      <c r="E45" s="56"/>
      <c r="F45" s="56"/>
      <c r="G45" s="56"/>
      <c r="H45" s="56"/>
      <c r="I45" s="56"/>
    </row>
    <row r="46" spans="3:9" ht="13.5" customHeight="1">
      <c r="C46" s="55"/>
      <c r="D46" s="55"/>
      <c r="E46" s="57"/>
      <c r="F46" s="57"/>
      <c r="G46" s="56"/>
      <c r="H46" s="58"/>
      <c r="I46" s="56"/>
    </row>
    <row r="47" spans="3:9" ht="13.5" customHeight="1">
      <c r="C47" s="55"/>
      <c r="D47" s="55"/>
      <c r="E47" s="58"/>
      <c r="F47" s="56"/>
      <c r="G47" s="56"/>
      <c r="H47" s="58"/>
      <c r="I47" s="56"/>
    </row>
    <row r="48" spans="3:9" ht="13.5" customHeight="1">
      <c r="C48" s="55"/>
      <c r="D48" s="55"/>
      <c r="E48" s="57"/>
      <c r="F48" s="56"/>
      <c r="G48" s="56"/>
      <c r="H48" s="58"/>
      <c r="I48" s="56"/>
    </row>
    <row r="49" spans="3:9" ht="13.5" customHeight="1">
      <c r="C49" s="55"/>
      <c r="D49" s="55"/>
      <c r="E49" s="58"/>
      <c r="F49" s="56"/>
      <c r="G49" s="56"/>
      <c r="H49" s="58"/>
      <c r="I49" s="56"/>
    </row>
    <row r="50" spans="3:9" ht="13.5" customHeight="1">
      <c r="C50" s="55"/>
      <c r="D50" s="55"/>
      <c r="E50" s="57"/>
      <c r="F50" s="56"/>
      <c r="G50" s="56"/>
      <c r="H50" s="58"/>
      <c r="I50" s="56"/>
    </row>
    <row r="51" spans="3:9" ht="10.5">
      <c r="C51" s="55"/>
      <c r="D51" s="55"/>
      <c r="E51" s="56"/>
      <c r="F51" s="56"/>
      <c r="G51" s="56"/>
      <c r="H51" s="56"/>
      <c r="I51" s="56"/>
    </row>
    <row r="52" spans="5:9" ht="10.5">
      <c r="E52" s="59"/>
      <c r="F52" s="59"/>
      <c r="G52" s="59"/>
      <c r="H52" s="59"/>
      <c r="I52" s="59"/>
    </row>
    <row r="53" spans="5:9" ht="10.5">
      <c r="E53" s="59"/>
      <c r="F53" s="59"/>
      <c r="G53" s="59"/>
      <c r="H53" s="59"/>
      <c r="I53" s="59"/>
    </row>
    <row r="54" spans="5:9" ht="10.5">
      <c r="E54" s="59"/>
      <c r="F54" s="59"/>
      <c r="G54" s="59"/>
      <c r="H54" s="59"/>
      <c r="I54" s="59"/>
    </row>
    <row r="55" spans="5:9" ht="10.5">
      <c r="E55" s="59"/>
      <c r="F55" s="59"/>
      <c r="G55" s="59"/>
      <c r="H55" s="59"/>
      <c r="I55" s="59"/>
    </row>
    <row r="56" spans="5:9" ht="10.5">
      <c r="E56" s="59"/>
      <c r="F56" s="59"/>
      <c r="G56" s="59"/>
      <c r="H56" s="59"/>
      <c r="I56" s="59"/>
    </row>
    <row r="57" spans="5:9" ht="10.5">
      <c r="E57" s="59"/>
      <c r="F57" s="59"/>
      <c r="G57" s="59"/>
      <c r="H57" s="59"/>
      <c r="I57" s="59"/>
    </row>
    <row r="58" spans="5:9" ht="10.5">
      <c r="E58" s="59"/>
      <c r="F58" s="59"/>
      <c r="G58" s="59"/>
      <c r="H58" s="59"/>
      <c r="I58" s="59"/>
    </row>
    <row r="59" spans="5:9" ht="10.5">
      <c r="E59" s="59"/>
      <c r="F59" s="59"/>
      <c r="G59" s="59"/>
      <c r="H59" s="59"/>
      <c r="I59" s="59"/>
    </row>
    <row r="60" spans="5:9" ht="10.5">
      <c r="E60" s="59"/>
      <c r="F60" s="59"/>
      <c r="G60" s="59"/>
      <c r="H60" s="59"/>
      <c r="I60" s="59"/>
    </row>
    <row r="61" spans="5:9" ht="10.5">
      <c r="E61" s="59"/>
      <c r="F61" s="59"/>
      <c r="G61" s="59"/>
      <c r="H61" s="59"/>
      <c r="I61" s="59"/>
    </row>
  </sheetData>
  <sheetProtection selectLockedCells="1" selectUnlockedCells="1"/>
  <mergeCells count="16">
    <mergeCell ref="A1:I1"/>
    <mergeCell ref="A7:I7"/>
    <mergeCell ref="D9:G9"/>
    <mergeCell ref="B10:I10"/>
    <mergeCell ref="B12:I12"/>
    <mergeCell ref="B13:I13"/>
    <mergeCell ref="E14:H14"/>
    <mergeCell ref="B19:I19"/>
    <mergeCell ref="B23:I23"/>
    <mergeCell ref="C27:D27"/>
    <mergeCell ref="B28:I28"/>
    <mergeCell ref="B32:I32"/>
    <mergeCell ref="B39:I39"/>
    <mergeCell ref="C42:D42"/>
    <mergeCell ref="C43:D43"/>
    <mergeCell ref="C44:D44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2011-09-27T05:04:25Z</cp:lastPrinted>
  <dcterms:modified xsi:type="dcterms:W3CDTF">2011-10-04T06:08:40Z</dcterms:modified>
  <cp:category/>
  <cp:version/>
  <cp:contentType/>
  <cp:contentStatus/>
  <cp:revision>14</cp:revision>
</cp:coreProperties>
</file>